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4745"/>
  </bookViews>
  <sheets>
    <sheet name="商务报价表" sheetId="1" r:id="rId1"/>
  </sheets>
  <calcPr calcId="144525"/>
</workbook>
</file>

<file path=xl/sharedStrings.xml><?xml version="1.0" encoding="utf-8"?>
<sst xmlns="http://schemas.openxmlformats.org/spreadsheetml/2006/main" count="283" uniqueCount="268">
  <si>
    <t>企业性质</t>
  </si>
  <si>
    <t>外资</t>
  </si>
  <si>
    <t>EU/ECE/UN法规认证报价</t>
  </si>
  <si>
    <r>
      <rPr>
        <b/>
        <sz val="10"/>
        <rFont val="Arial"/>
        <charset val="134"/>
      </rPr>
      <t xml:space="preserve">No.       </t>
    </r>
    <r>
      <rPr>
        <b/>
        <sz val="10"/>
        <rFont val="宋体"/>
        <charset val="134"/>
      </rPr>
      <t>编号</t>
    </r>
  </si>
  <si>
    <r>
      <rPr>
        <b/>
        <sz val="10"/>
        <rFont val="Arial"/>
        <charset val="134"/>
      </rPr>
      <t xml:space="preserve">Reg. </t>
    </r>
    <r>
      <rPr>
        <b/>
        <sz val="10"/>
        <rFont val="宋体"/>
        <charset val="134"/>
      </rPr>
      <t>法规</t>
    </r>
  </si>
  <si>
    <r>
      <rPr>
        <b/>
        <sz val="10"/>
        <rFont val="Arial"/>
        <charset val="134"/>
      </rPr>
      <t xml:space="preserve">Subject </t>
    </r>
    <r>
      <rPr>
        <b/>
        <sz val="10"/>
        <rFont val="宋体"/>
        <charset val="134"/>
      </rPr>
      <t>项目</t>
    </r>
  </si>
  <si>
    <t>Remark
备注</t>
  </si>
  <si>
    <r>
      <rPr>
        <b/>
        <sz val="10"/>
        <rFont val="Arial"/>
        <charset val="134"/>
      </rPr>
      <t xml:space="preserve">TestFee
</t>
    </r>
    <r>
      <rPr>
        <b/>
        <sz val="10"/>
        <rFont val="宋体"/>
        <charset val="134"/>
      </rPr>
      <t>目击测试费</t>
    </r>
  </si>
  <si>
    <r>
      <rPr>
        <b/>
        <sz val="10"/>
        <rFont val="Arial"/>
        <charset val="134"/>
      </rPr>
      <t xml:space="preserve">TestReport       </t>
    </r>
    <r>
      <rPr>
        <b/>
        <sz val="10"/>
        <rFont val="宋体"/>
        <charset val="134"/>
      </rPr>
      <t>报告费</t>
    </r>
  </si>
  <si>
    <r>
      <rPr>
        <b/>
        <sz val="10"/>
        <rFont val="Arial"/>
        <charset val="134"/>
      </rPr>
      <t xml:space="preserve"> Coefficient</t>
    </r>
    <r>
      <rPr>
        <b/>
        <sz val="10"/>
        <rFont val="宋体"/>
        <charset val="134"/>
      </rPr>
      <t>加权系数</t>
    </r>
  </si>
  <si>
    <t>EU Regulation/ UNR</t>
  </si>
  <si>
    <t>2007/46 or 2018/858</t>
  </si>
  <si>
    <t>WVTA</t>
  </si>
  <si>
    <t>All EU/ECE/UN</t>
  </si>
  <si>
    <t>Training法规培训交流（2小时/次）</t>
  </si>
  <si>
    <t>填报在报告费列</t>
  </si>
  <si>
    <t>UITP 2014</t>
  </si>
  <si>
    <t>传统车辆SORT能耗测试</t>
  </si>
  <si>
    <t>目击费按SORT1-3任一单工况报价</t>
  </si>
  <si>
    <t>UITP 2017</t>
  </si>
  <si>
    <t>新能源车辆E-SORT能耗测试</t>
  </si>
  <si>
    <t>A2</t>
  </si>
  <si>
    <t>R17</t>
  </si>
  <si>
    <t>Seat strength 座椅强度</t>
  </si>
  <si>
    <t>R25</t>
  </si>
  <si>
    <t>Head restraints 头枕</t>
  </si>
  <si>
    <t>A3</t>
  </si>
  <si>
    <t>R80</t>
  </si>
  <si>
    <t>Seat strength 乘客座椅强度</t>
  </si>
  <si>
    <t>零部件</t>
  </si>
  <si>
    <t>安装</t>
  </si>
  <si>
    <t>A4</t>
  </si>
  <si>
    <t>R14</t>
  </si>
  <si>
    <t>S/belt anchorages 安全带固定点</t>
  </si>
  <si>
    <t>目击1-3套座椅</t>
  </si>
  <si>
    <t>A5</t>
  </si>
  <si>
    <t>R16</t>
  </si>
  <si>
    <t>S/belts and restraint systems安全带</t>
  </si>
  <si>
    <t>A5/A6</t>
  </si>
  <si>
    <t>S/belts &amp; reminders 安全带+提醒</t>
  </si>
  <si>
    <t>安装+提醒</t>
  </si>
  <si>
    <t>A8</t>
  </si>
  <si>
    <t>R145</t>
  </si>
  <si>
    <t>Child restraint anchorages儿童约束装置固定点</t>
  </si>
  <si>
    <t>A11</t>
  </si>
  <si>
    <t>R93</t>
  </si>
  <si>
    <t>Front underrun protection 前部防护</t>
  </si>
  <si>
    <t>A12</t>
  </si>
  <si>
    <t>R58</t>
  </si>
  <si>
    <t>RUP 后下防保护</t>
  </si>
  <si>
    <t>A13</t>
  </si>
  <si>
    <t>R73</t>
  </si>
  <si>
    <t>Lateral protection 横向保护</t>
  </si>
  <si>
    <t>A14</t>
  </si>
  <si>
    <t>R34</t>
  </si>
  <si>
    <t>Fuel Tank 油箱</t>
  </si>
  <si>
    <t>A16</t>
  </si>
  <si>
    <t>R110</t>
  </si>
  <si>
    <t>CNG/LNG safety 天然气安全</t>
  </si>
  <si>
    <t>A17</t>
  </si>
  <si>
    <t>R134</t>
  </si>
  <si>
    <t>Hydrogen safety氢燃料安全</t>
  </si>
  <si>
    <t>A19</t>
  </si>
  <si>
    <t>R100</t>
  </si>
  <si>
    <t>Electric vehicle 电安全</t>
  </si>
  <si>
    <t>part I</t>
  </si>
  <si>
    <t>A20</t>
  </si>
  <si>
    <t>R94</t>
  </si>
  <si>
    <t>Frontal off-set impact 正面偏置碰撞</t>
  </si>
  <si>
    <t>A22</t>
  </si>
  <si>
    <t>R12</t>
  </si>
  <si>
    <t>Protective steering 转向管柱防护</t>
  </si>
  <si>
    <t>A24</t>
  </si>
  <si>
    <t>R29</t>
  </si>
  <si>
    <t>Cab impact 驾驶室强度</t>
  </si>
  <si>
    <t>A25</t>
  </si>
  <si>
    <t>R95</t>
  </si>
  <si>
    <t>Side impact 侧面碰撞</t>
  </si>
  <si>
    <t>B5</t>
  </si>
  <si>
    <t>R159</t>
  </si>
  <si>
    <t>MOIS 行人及自行车移动检测</t>
  </si>
  <si>
    <t>B6</t>
  </si>
  <si>
    <t>R151</t>
  </si>
  <si>
    <t>BSIS 盲点信息系统</t>
  </si>
  <si>
    <t>B7</t>
  </si>
  <si>
    <t>R158</t>
  </si>
  <si>
    <t>Reverse detection 倒车监测</t>
  </si>
  <si>
    <t>B9</t>
  </si>
  <si>
    <t>R167</t>
  </si>
  <si>
    <t>Heavy-duty vehicles direct vision商用车前视野</t>
  </si>
  <si>
    <t>B10</t>
  </si>
  <si>
    <t>R43</t>
  </si>
  <si>
    <t>Safety glass 安全玻璃</t>
  </si>
  <si>
    <t>B13</t>
  </si>
  <si>
    <t>R46</t>
  </si>
  <si>
    <t>Indirect vision 后视野</t>
  </si>
  <si>
    <t>光学镜</t>
  </si>
  <si>
    <t>CMS</t>
  </si>
  <si>
    <t>B14</t>
  </si>
  <si>
    <t>R138</t>
  </si>
  <si>
    <t>AVAS 低速提示音装置</t>
  </si>
  <si>
    <t>C1</t>
  </si>
  <si>
    <t>R79</t>
  </si>
  <si>
    <t>Steering effort转向装置</t>
  </si>
  <si>
    <t>传统车辆</t>
  </si>
  <si>
    <t>C2</t>
  </si>
  <si>
    <t>R130</t>
  </si>
  <si>
    <t>LDWS/偏航系统</t>
  </si>
  <si>
    <t>C4</t>
  </si>
  <si>
    <t>R13</t>
  </si>
  <si>
    <t>Braking 制动</t>
  </si>
  <si>
    <t>常规制动(不含II/IIA）</t>
  </si>
  <si>
    <t>静态</t>
  </si>
  <si>
    <t>II/IIA</t>
  </si>
  <si>
    <t>ABS</t>
  </si>
  <si>
    <t>ESC</t>
  </si>
  <si>
    <t>R13H</t>
  </si>
  <si>
    <t>Brakes of M1 and N1 vehicles
M1和N1车辆制动</t>
  </si>
  <si>
    <t>常规制动</t>
  </si>
  <si>
    <t>C6</t>
  </si>
  <si>
    <t>R139</t>
  </si>
  <si>
    <t>Brake Assist Systems（BAS）</t>
  </si>
  <si>
    <t>C7</t>
  </si>
  <si>
    <t>R140</t>
  </si>
  <si>
    <t>Electronic Stability Control (ESC)</t>
  </si>
  <si>
    <t>C8</t>
  </si>
  <si>
    <t>R131.01</t>
  </si>
  <si>
    <t>AEBS/紧急制动系统</t>
  </si>
  <si>
    <t>R131.02</t>
  </si>
  <si>
    <t>C14</t>
  </si>
  <si>
    <t>R141</t>
  </si>
  <si>
    <t>TPMS 胎压监测系统</t>
  </si>
  <si>
    <t>C15</t>
  </si>
  <si>
    <t>R142</t>
  </si>
  <si>
    <t>Tyres installation 轮胎安装</t>
  </si>
  <si>
    <t>D1</t>
  </si>
  <si>
    <t>R28</t>
  </si>
  <si>
    <t>Horn 喇叭装置</t>
  </si>
  <si>
    <t>D2</t>
  </si>
  <si>
    <t>R10</t>
  </si>
  <si>
    <t>EMC 电磁兼容</t>
  </si>
  <si>
    <t>整车EMS+EMI</t>
  </si>
  <si>
    <t>直流充电</t>
  </si>
  <si>
    <t>交流充电</t>
  </si>
  <si>
    <t>D3</t>
  </si>
  <si>
    <t>R18</t>
  </si>
  <si>
    <t>A/theft device 防盗装置</t>
  </si>
  <si>
    <t>R116</t>
  </si>
  <si>
    <t>A/theft and alarm systems 防盗和报警</t>
  </si>
  <si>
    <t>D5</t>
  </si>
  <si>
    <t>R39</t>
  </si>
  <si>
    <t>Speedometer 车速表</t>
  </si>
  <si>
    <t>D7</t>
  </si>
  <si>
    <t>R89</t>
  </si>
  <si>
    <t>Speed limiters 限速</t>
  </si>
  <si>
    <t>D8</t>
  </si>
  <si>
    <t>2021/1958</t>
  </si>
  <si>
    <t>ISA 智能速度辅助系统</t>
  </si>
  <si>
    <t>无STU认证，含欧洲过证测试，不含验证测试</t>
  </si>
  <si>
    <t>有STU认证</t>
  </si>
  <si>
    <t>D9</t>
  </si>
  <si>
    <t>R121</t>
  </si>
  <si>
    <t>Control ID 控制器</t>
  </si>
  <si>
    <t>D10</t>
  </si>
  <si>
    <t>R122</t>
  </si>
  <si>
    <t>Heating system加热器</t>
  </si>
  <si>
    <t>D15/D16</t>
  </si>
  <si>
    <t>R48</t>
  </si>
  <si>
    <t>Light installation 灯具安装</t>
  </si>
  <si>
    <t>安装+自动近光灯</t>
  </si>
  <si>
    <t>紧急制动灯</t>
  </si>
  <si>
    <t>E1</t>
  </si>
  <si>
    <t>2021/1243</t>
  </si>
  <si>
    <t>Alcohol interlock 酒精锁</t>
  </si>
  <si>
    <t>E2</t>
  </si>
  <si>
    <t>2021/1341</t>
  </si>
  <si>
    <t>DDAW 驾驶员困意和注意力警告</t>
  </si>
  <si>
    <t>E3</t>
  </si>
  <si>
    <t>2023/2590</t>
  </si>
  <si>
    <t>ADDW 驾驶员注意力警告</t>
  </si>
  <si>
    <t>E5</t>
  </si>
  <si>
    <t>2024/2220 or R169</t>
  </si>
  <si>
    <t>Heavy-Duty vehicle Event data recorder重型车辆事故数据记录仪</t>
  </si>
  <si>
    <t>F1</t>
  </si>
  <si>
    <t>2021/535 Annex III</t>
  </si>
  <si>
    <t>Regisrtation plate 前后牌照</t>
  </si>
  <si>
    <t>F2</t>
  </si>
  <si>
    <t>2021/535 Annex X</t>
  </si>
  <si>
    <t>Reversing motion 倒车机动</t>
  </si>
  <si>
    <t>F3</t>
  </si>
  <si>
    <t>R11</t>
  </si>
  <si>
    <t>Door latches 门锁门铰链</t>
  </si>
  <si>
    <t>F5</t>
  </si>
  <si>
    <t>R26</t>
  </si>
  <si>
    <t>External Projections of passenger cars乘用车外部突出物</t>
  </si>
  <si>
    <t>F6</t>
  </si>
  <si>
    <t>R61</t>
  </si>
  <si>
    <t>External projections of commercial vehicle cabs 商用车外部突出物</t>
  </si>
  <si>
    <t>F7</t>
  </si>
  <si>
    <t>2021/535 Annex II</t>
  </si>
  <si>
    <t>Statutory plates 法定铭牌</t>
  </si>
  <si>
    <t>F8</t>
  </si>
  <si>
    <t>2021/535 Annex VII</t>
  </si>
  <si>
    <t>Towing hook 牵引装置</t>
  </si>
  <si>
    <t>F10</t>
  </si>
  <si>
    <t>2021/535 Annex VIII</t>
  </si>
  <si>
    <t>Spray suppression systems防飞溅</t>
  </si>
  <si>
    <t>F11</t>
  </si>
  <si>
    <t>2021/535 Annex XIII</t>
  </si>
  <si>
    <t>Masses and dimensions重量尺寸</t>
  </si>
  <si>
    <t>F12</t>
  </si>
  <si>
    <t>R55</t>
  </si>
  <si>
    <t>Coupling device</t>
  </si>
  <si>
    <t>F14</t>
  </si>
  <si>
    <t>R107</t>
  </si>
  <si>
    <t>Busses and coaches/客车结构</t>
  </si>
  <si>
    <t>F15</t>
  </si>
  <si>
    <t>R66</t>
  </si>
  <si>
    <t>Roll over / 侧翻测试</t>
  </si>
  <si>
    <t>F16</t>
  </si>
  <si>
    <t>R118</t>
  </si>
  <si>
    <t>Flammability 阻燃</t>
  </si>
  <si>
    <t>G1</t>
  </si>
  <si>
    <t>R51.02</t>
  </si>
  <si>
    <t>Noise 噪声</t>
  </si>
  <si>
    <t>method A</t>
  </si>
  <si>
    <t>R51.03</t>
  </si>
  <si>
    <t>method B</t>
  </si>
  <si>
    <t>G2-G12</t>
  </si>
  <si>
    <t>R83.05/06</t>
  </si>
  <si>
    <t>Emission(stage 3/4) 欧三、欧四排放</t>
  </si>
  <si>
    <t>R83.07</t>
  </si>
  <si>
    <t>Emission(stage 5/6) 欧五、欧六排放</t>
  </si>
  <si>
    <t>595/2009 or R49</t>
  </si>
  <si>
    <t>Emission for heavy 重型排放</t>
  </si>
  <si>
    <t>R24</t>
  </si>
  <si>
    <t>Smoke 烟度</t>
  </si>
  <si>
    <t>R85</t>
  </si>
  <si>
    <t>Engine Power 功率</t>
  </si>
  <si>
    <t xml:space="preserve"> Total Coefficient加权总系数</t>
  </si>
  <si>
    <t>序</t>
  </si>
  <si>
    <t>报价项目</t>
  </si>
  <si>
    <t>说明</t>
  </si>
  <si>
    <t>发证国代码</t>
  </si>
  <si>
    <t>新证书</t>
  </si>
  <si>
    <t>拓展证书</t>
  </si>
  <si>
    <t>Z1</t>
  </si>
  <si>
    <t>证书费单价</t>
  </si>
  <si>
    <t>主要发证机构(权重0.5)</t>
  </si>
  <si>
    <t>Z2</t>
  </si>
  <si>
    <t>次要发证机构(权重0.3，无Z3时为0.5)</t>
  </si>
  <si>
    <t>Z3</t>
  </si>
  <si>
    <t>补充发证机构(权重0.2，可不填)</t>
  </si>
  <si>
    <t>Z</t>
  </si>
  <si>
    <t>加权证书费</t>
  </si>
  <si>
    <t>Z=(TotalCoef-27.75)/3*((Z1新+Z1拓*2)*0.5+(Z2新+Z2拓*2)*0.3+(Z3新+Z3拓*2)*0.2)</t>
  </si>
  <si>
    <t>T</t>
  </si>
  <si>
    <t>加权目击测试费</t>
  </si>
  <si>
    <t>ΣT= (T1*Coef1+T2*Coef2+...+Tn*Coefn)*2/3</t>
  </si>
  <si>
    <t>R</t>
  </si>
  <si>
    <t>加权报告费</t>
  </si>
  <si>
    <t>ΣR= (R1*Coef1+R2*Coef2+...+Rn*Coefn)*0.9</t>
  </si>
  <si>
    <t>C</t>
  </si>
  <si>
    <t>商务报价</t>
  </si>
  <si>
    <t>C=Z+T+R</t>
  </si>
  <si>
    <t>注：</t>
  </si>
  <si>
    <r>
      <rPr>
        <sz val="11"/>
        <color theme="1"/>
        <rFont val="宋体"/>
        <charset val="134"/>
        <scheme val="minor"/>
      </rPr>
      <t xml:space="preserve">1、投标报价应为含税单价，除D8子项无STU认证外所有报价不含试验检验费用，但测试未通过导致的重测最高按照目击费的70%收取。
2、如项目为纯文本拓展（即不发生目击费），实际收取的报告费按照报告费报价的70%收取。
3、如单项无授权或者无可行方案导致无法报价，应填报“X”，并接受在计算商务价格时该单项价格按照同类供应商的平均报价计算。如单项报价为不收费，应填写0。
4、当投标方属于外资公司类别时，报价不包含投标方工程师前往指定地点服务的交通费和差旅补助费用，交通费包括经济舱机票和二等座火车票，按实际产生费用计算，差旅补助按¥550元/天计算。当投标方属于中资公司类别时，投标报价应包含可能的差旅费用。
</t>
    </r>
    <r>
      <rPr>
        <b/>
        <sz val="11"/>
        <color theme="1"/>
        <rFont val="宋体"/>
        <charset val="134"/>
        <scheme val="minor"/>
      </rPr>
      <t>5、合同包2（中资企业）A17、B9、D8、E5四项无需提供报价，对应权重系数调为0。</t>
    </r>
    <r>
      <rPr>
        <sz val="11"/>
        <color theme="1"/>
        <rFont val="宋体"/>
        <charset val="134"/>
        <scheme val="minor"/>
      </rPr>
      <t xml:space="preserve">
6、商务价格评审按商务报价C采用低价优先法进行得分评审。</t>
    </r>
  </si>
  <si>
    <r>
      <rPr>
        <b/>
        <sz val="11"/>
        <color theme="1"/>
        <rFont val="宋体"/>
        <charset val="134"/>
        <scheme val="minor"/>
      </rPr>
      <t>备注：</t>
    </r>
    <r>
      <rPr>
        <sz val="11"/>
        <color theme="1"/>
        <rFont val="宋体"/>
        <charset val="134"/>
        <scheme val="minor"/>
      </rPr>
      <t xml:space="preserve">
1.投标人承诺不擅自更改报价单样式及结构内容，否则后果将由投标人自行承担。 
</t>
    </r>
    <r>
      <rPr>
        <sz val="11"/>
        <color rgb="FFFF0000"/>
        <rFont val="宋体"/>
        <charset val="134"/>
        <scheme val="minor"/>
      </rPr>
      <t>2.若投标人报价超过最高限价 人民币肆佰伍拾万元整（¥4,500,000.00）  ，则相应投标无效。</t>
    </r>
    <r>
      <rPr>
        <sz val="11"/>
        <color theme="1"/>
        <rFont val="宋体"/>
        <charset val="134"/>
        <scheme val="minor"/>
      </rPr>
      <t xml:space="preserve">
3.本项目预算价为合同包1每年人民币壹仟伍佰万元整（¥15,000,000.00），合同包2每年人民币伍佰万元整（¥5,000,000.00）。
4.商务总报价仅为评估各合同包各投标人价格水平的综合测算报价，招标人根据投标报价的各项目击费、报告费和证书费单价与各合同包各中标人签署年度框架合作协议。各合同包中标人在项目服务期限内提供服务经招标人考核合格所发生的一切费用，其包括但不限于以下费用：员工工资（包括各职位员工的工资、福利、加班费、考核工资等）、人员培训费、管理费、利润、税费等与本项目各所投合同包有关的一切费用。
5.各合同包投标人漏报的单价或报价中漏报、少报的费用，视为此项费用已隐含在各单项服务报价中，中标后不得再向招标人收取任何费用。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</si>
</sst>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b/>
      <sz val="14"/>
      <color theme="1"/>
      <name val="宋体"/>
      <charset val="134"/>
      <scheme val="minor"/>
    </font>
    <font>
      <b/>
      <sz val="12"/>
      <color theme="1"/>
      <name val="宋体"/>
      <charset val="134"/>
      <scheme val="minor"/>
    </font>
    <font>
      <b/>
      <sz val="10"/>
      <name val="Arial"/>
      <charset val="134"/>
    </font>
    <font>
      <sz val="10"/>
      <color theme="1"/>
      <name val="等线"/>
      <charset val="134"/>
    </font>
    <font>
      <sz val="10.5"/>
      <color rgb="FF000000"/>
      <name val="等线"/>
      <charset val="134"/>
    </font>
    <font>
      <sz val="11"/>
      <color rgb="FF000000"/>
      <name val="等线"/>
      <charset val="134"/>
    </font>
    <font>
      <sz val="10"/>
      <color rgb="FF000000"/>
      <name val="等线"/>
      <charset val="134"/>
    </font>
    <font>
      <b/>
      <sz val="10.5"/>
      <color rgb="FF000000"/>
      <name val="等线"/>
      <charset val="134"/>
    </font>
    <font>
      <b/>
      <sz val="11"/>
      <color theme="1"/>
      <name val="宋体"/>
      <charset val="134"/>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0"/>
      <name val="宋体"/>
      <charset val="134"/>
    </font>
    <font>
      <sz val="11"/>
      <color rgb="FFFF0000"/>
      <name val="宋体"/>
      <charset val="134"/>
      <scheme val="minor"/>
    </font>
  </fonts>
  <fills count="36">
    <fill>
      <patternFill patternType="none"/>
    </fill>
    <fill>
      <patternFill patternType="gray125"/>
    </fill>
    <fill>
      <patternFill patternType="solid">
        <fgColor theme="7" tint="0.8"/>
        <bgColor indexed="64"/>
      </patternFill>
    </fill>
    <fill>
      <patternFill patternType="solid">
        <fgColor indexed="9"/>
        <bgColor indexed="64"/>
      </patternFill>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10" applyNumberFormat="0" applyFont="0" applyAlignment="0" applyProtection="0">
      <alignment vertical="center"/>
    </xf>
    <xf numFmtId="0" fontId="17" fillId="14"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8" applyNumberFormat="0" applyFill="0" applyAlignment="0" applyProtection="0">
      <alignment vertical="center"/>
    </xf>
    <xf numFmtId="0" fontId="15" fillId="0" borderId="8" applyNumberFormat="0" applyFill="0" applyAlignment="0" applyProtection="0">
      <alignment vertical="center"/>
    </xf>
    <xf numFmtId="0" fontId="17" fillId="17" borderId="0" applyNumberFormat="0" applyBorder="0" applyAlignment="0" applyProtection="0">
      <alignment vertical="center"/>
    </xf>
    <xf numFmtId="0" fontId="19" fillId="0" borderId="13" applyNumberFormat="0" applyFill="0" applyAlignment="0" applyProtection="0">
      <alignment vertical="center"/>
    </xf>
    <xf numFmtId="0" fontId="17" fillId="18" borderId="0" applyNumberFormat="0" applyBorder="0" applyAlignment="0" applyProtection="0">
      <alignment vertical="center"/>
    </xf>
    <xf numFmtId="0" fontId="28" fillId="6" borderId="12" applyNumberFormat="0" applyAlignment="0" applyProtection="0">
      <alignment vertical="center"/>
    </xf>
    <xf numFmtId="0" fontId="12" fillId="6" borderId="6" applyNumberFormat="0" applyAlignment="0" applyProtection="0">
      <alignment vertical="center"/>
    </xf>
    <xf numFmtId="0" fontId="14" fillId="8" borderId="7" applyNumberFormat="0" applyAlignment="0" applyProtection="0">
      <alignment vertical="center"/>
    </xf>
    <xf numFmtId="0" fontId="16" fillId="20" borderId="0" applyNumberFormat="0" applyBorder="0" applyAlignment="0" applyProtection="0">
      <alignment vertical="center"/>
    </xf>
    <xf numFmtId="0" fontId="17" fillId="22" borderId="0" applyNumberFormat="0" applyBorder="0" applyAlignment="0" applyProtection="0">
      <alignment vertical="center"/>
    </xf>
    <xf numFmtId="0" fontId="18" fillId="0" borderId="9" applyNumberFormat="0" applyFill="0" applyAlignment="0" applyProtection="0">
      <alignment vertical="center"/>
    </xf>
    <xf numFmtId="0" fontId="27" fillId="0" borderId="11" applyNumberFormat="0" applyFill="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16" fillId="23" borderId="0" applyNumberFormat="0" applyBorder="0" applyAlignment="0" applyProtection="0">
      <alignment vertical="center"/>
    </xf>
    <xf numFmtId="0" fontId="17" fillId="24" borderId="0" applyNumberFormat="0" applyBorder="0" applyAlignment="0" applyProtection="0">
      <alignment vertical="center"/>
    </xf>
    <xf numFmtId="0" fontId="16" fillId="10" borderId="0" applyNumberFormat="0" applyBorder="0" applyAlignment="0" applyProtection="0">
      <alignment vertical="center"/>
    </xf>
    <xf numFmtId="0" fontId="16" fillId="26" borderId="0" applyNumberFormat="0" applyBorder="0" applyAlignment="0" applyProtection="0">
      <alignment vertical="center"/>
    </xf>
    <xf numFmtId="0" fontId="16" fillId="25" borderId="0" applyNumberFormat="0" applyBorder="0" applyAlignment="0" applyProtection="0">
      <alignment vertical="center"/>
    </xf>
    <xf numFmtId="0" fontId="16" fillId="27" borderId="0" applyNumberFormat="0" applyBorder="0" applyAlignment="0" applyProtection="0">
      <alignment vertical="center"/>
    </xf>
    <xf numFmtId="0" fontId="17" fillId="21" borderId="0" applyNumberFormat="0" applyBorder="0" applyAlignment="0" applyProtection="0">
      <alignment vertical="center"/>
    </xf>
    <xf numFmtId="0" fontId="17" fillId="29"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7" fillId="33" borderId="0" applyNumberFormat="0" applyBorder="0" applyAlignment="0" applyProtection="0">
      <alignment vertical="center"/>
    </xf>
    <xf numFmtId="0" fontId="16" fillId="19"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6" fillId="32" borderId="0" applyNumberFormat="0" applyBorder="0" applyAlignment="0" applyProtection="0">
      <alignment vertical="center"/>
    </xf>
    <xf numFmtId="0" fontId="17" fillId="35" borderId="0" applyNumberFormat="0" applyBorder="0" applyAlignment="0" applyProtection="0">
      <alignment vertical="center"/>
    </xf>
  </cellStyleXfs>
  <cellXfs count="55">
    <xf numFmtId="0" fontId="0" fillId="0" borderId="0" xfId="0"/>
    <xf numFmtId="0" fontId="1" fillId="0" borderId="0" xfId="0" applyFont="1" applyAlignment="1">
      <alignment horizontal="center"/>
    </xf>
    <xf numFmtId="0" fontId="2" fillId="0" borderId="0" xfId="0" applyFont="1" applyAlignment="1">
      <alignment horizontal="center" vertical="center"/>
    </xf>
    <xf numFmtId="0" fontId="2" fillId="2" borderId="0" xfId="0" applyFont="1" applyFill="1" applyAlignment="1" applyProtection="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3" xfId="0" applyFont="1" applyBorder="1" applyAlignment="1" applyProtection="1">
      <alignment horizontal="center" vertical="center" wrapText="1"/>
    </xf>
    <xf numFmtId="0" fontId="7" fillId="4"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7" fillId="0" borderId="3" xfId="0" applyFont="1" applyBorder="1" applyAlignment="1" applyProtection="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8" fillId="4"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4" fillId="0" borderId="4" xfId="0" applyFont="1" applyBorder="1" applyAlignment="1">
      <alignment horizontal="left" vertical="center" wrapText="1"/>
    </xf>
    <xf numFmtId="0" fontId="5" fillId="0" borderId="3" xfId="0" applyFont="1" applyBorder="1" applyAlignment="1">
      <alignment horizontal="left" vertical="center" wrapText="1"/>
    </xf>
    <xf numFmtId="0" fontId="8" fillId="0" borderId="3" xfId="0" applyFont="1" applyBorder="1" applyAlignment="1" applyProtection="1">
      <alignment horizontal="center" vertical="center" wrapText="1"/>
    </xf>
    <xf numFmtId="0" fontId="0" fillId="0" borderId="3" xfId="0" applyBorder="1" applyAlignment="1">
      <alignment horizontal="center"/>
    </xf>
    <xf numFmtId="0" fontId="9" fillId="0" borderId="3" xfId="0" applyFont="1" applyBorder="1" applyAlignment="1">
      <alignment horizontal="center"/>
    </xf>
    <xf numFmtId="0" fontId="0" fillId="0" borderId="3" xfId="0" applyBorder="1"/>
    <xf numFmtId="0" fontId="0" fillId="0" borderId="1" xfId="0" applyBorder="1" applyAlignment="1">
      <alignment horizontal="center" vertical="center"/>
    </xf>
    <xf numFmtId="0" fontId="0" fillId="2" borderId="3" xfId="0" applyFill="1" applyBorder="1" applyAlignment="1">
      <alignment wrapText="1"/>
    </xf>
    <xf numFmtId="0" fontId="0" fillId="2" borderId="3" xfId="0" applyFill="1" applyBorder="1"/>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top"/>
    </xf>
    <xf numFmtId="0" fontId="0" fillId="0" borderId="3" xfId="0" applyFont="1" applyBorder="1" applyAlignment="1">
      <alignment horizontal="left" wrapText="1"/>
    </xf>
    <xf numFmtId="0" fontId="0" fillId="0" borderId="3" xfId="0" applyBorder="1" applyAlignment="1">
      <alignment horizontal="left" wrapText="1"/>
    </xf>
    <xf numFmtId="0" fontId="9" fillId="0" borderId="0" xfId="0" applyFont="1" applyAlignment="1">
      <alignment horizontal="left" vertical="top" wrapText="1"/>
    </xf>
    <xf numFmtId="0" fontId="0" fillId="0" borderId="0" xfId="0"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tabSelected="1" workbookViewId="0">
      <selection activeCell="I9" sqref="I9"/>
    </sheetView>
  </sheetViews>
  <sheetFormatPr defaultColWidth="9" defaultRowHeight="13.5" outlineLevelCol="6"/>
  <cols>
    <col min="1" max="1" width="3.75" customWidth="1"/>
    <col min="2" max="2" width="18.75" customWidth="1"/>
    <col min="3" max="3" width="33.375" customWidth="1"/>
    <col min="4" max="4" width="12.375" customWidth="1"/>
    <col min="5" max="5" width="10.5"/>
    <col min="6" max="6" width="10.5" customWidth="1"/>
    <col min="7" max="7" width="10.375" customWidth="1"/>
  </cols>
  <sheetData>
    <row r="1" ht="20.1" customHeight="1" spans="1:7">
      <c r="A1" s="1"/>
      <c r="B1" s="1"/>
      <c r="C1" s="1"/>
      <c r="D1" s="1"/>
      <c r="E1" s="1"/>
      <c r="F1" s="2" t="s">
        <v>0</v>
      </c>
      <c r="G1" s="3" t="s">
        <v>1</v>
      </c>
    </row>
    <row r="2" ht="20.1" customHeight="1" spans="1:7">
      <c r="A2" s="1" t="s">
        <v>2</v>
      </c>
      <c r="B2" s="1"/>
      <c r="C2" s="1"/>
      <c r="D2" s="1"/>
      <c r="E2" s="1"/>
      <c r="F2" s="1"/>
      <c r="G2" s="1"/>
    </row>
    <row r="3" spans="1:7">
      <c r="A3" s="4" t="s">
        <v>3</v>
      </c>
      <c r="B3" s="5" t="s">
        <v>4</v>
      </c>
      <c r="C3" s="4" t="s">
        <v>5</v>
      </c>
      <c r="D3" s="6" t="s">
        <v>6</v>
      </c>
      <c r="E3" s="6" t="s">
        <v>7</v>
      </c>
      <c r="F3" s="6" t="s">
        <v>8</v>
      </c>
      <c r="G3" s="6" t="s">
        <v>9</v>
      </c>
    </row>
    <row r="4" spans="1:7">
      <c r="A4" s="7"/>
      <c r="B4" s="4" t="s">
        <v>10</v>
      </c>
      <c r="C4" s="7"/>
      <c r="D4" s="6"/>
      <c r="E4" s="6"/>
      <c r="F4" s="6"/>
      <c r="G4" s="6"/>
    </row>
    <row r="5" spans="1:7">
      <c r="A5" s="8"/>
      <c r="B5" s="8"/>
      <c r="C5" s="8"/>
      <c r="D5" s="6"/>
      <c r="E5" s="6"/>
      <c r="F5" s="6"/>
      <c r="G5" s="6"/>
    </row>
    <row r="6" ht="14.25" spans="1:7">
      <c r="A6" s="9">
        <v>0</v>
      </c>
      <c r="B6" s="9" t="s">
        <v>11</v>
      </c>
      <c r="C6" s="10" t="s">
        <v>12</v>
      </c>
      <c r="D6" s="11"/>
      <c r="E6" s="12"/>
      <c r="F6" s="12"/>
      <c r="G6" s="13">
        <v>6</v>
      </c>
    </row>
    <row r="7" spans="1:7">
      <c r="A7" s="9">
        <v>1</v>
      </c>
      <c r="B7" s="14" t="s">
        <v>13</v>
      </c>
      <c r="C7" s="10" t="s">
        <v>14</v>
      </c>
      <c r="D7" s="14" t="s">
        <v>15</v>
      </c>
      <c r="E7" s="15">
        <v>0</v>
      </c>
      <c r="F7" s="16"/>
      <c r="G7" s="17">
        <v>4</v>
      </c>
    </row>
    <row r="8" ht="38.25" spans="1:7">
      <c r="A8" s="18">
        <v>2</v>
      </c>
      <c r="B8" s="18" t="s">
        <v>16</v>
      </c>
      <c r="C8" s="19" t="s">
        <v>17</v>
      </c>
      <c r="D8" s="18" t="s">
        <v>18</v>
      </c>
      <c r="E8" s="12"/>
      <c r="F8" s="16"/>
      <c r="G8" s="17">
        <v>3</v>
      </c>
    </row>
    <row r="9" spans="1:7">
      <c r="A9" s="18">
        <v>3</v>
      </c>
      <c r="B9" s="9" t="s">
        <v>19</v>
      </c>
      <c r="C9" s="10" t="s">
        <v>20</v>
      </c>
      <c r="D9" s="20"/>
      <c r="E9" s="12"/>
      <c r="F9" s="16"/>
      <c r="G9" s="17">
        <v>6</v>
      </c>
    </row>
    <row r="10" spans="1:7">
      <c r="A10" s="21" t="s">
        <v>21</v>
      </c>
      <c r="B10" s="18" t="s">
        <v>22</v>
      </c>
      <c r="C10" s="19" t="s">
        <v>23</v>
      </c>
      <c r="D10" s="22"/>
      <c r="E10" s="12"/>
      <c r="F10" s="12"/>
      <c r="G10" s="17">
        <v>6</v>
      </c>
    </row>
    <row r="11" spans="1:7">
      <c r="A11" s="23"/>
      <c r="B11" s="18" t="s">
        <v>24</v>
      </c>
      <c r="C11" s="19" t="s">
        <v>25</v>
      </c>
      <c r="D11" s="22"/>
      <c r="E11" s="12"/>
      <c r="F11" s="12"/>
      <c r="G11" s="17">
        <v>0.75</v>
      </c>
    </row>
    <row r="12" spans="1:7">
      <c r="A12" s="21" t="s">
        <v>26</v>
      </c>
      <c r="B12" s="18" t="s">
        <v>27</v>
      </c>
      <c r="C12" s="19" t="s">
        <v>28</v>
      </c>
      <c r="D12" s="18" t="s">
        <v>29</v>
      </c>
      <c r="E12" s="12"/>
      <c r="F12" s="12"/>
      <c r="G12" s="17">
        <v>1.25</v>
      </c>
    </row>
    <row r="13" spans="1:7">
      <c r="A13" s="23"/>
      <c r="B13" s="18" t="s">
        <v>27</v>
      </c>
      <c r="C13" s="19" t="s">
        <v>28</v>
      </c>
      <c r="D13" s="18" t="s">
        <v>30</v>
      </c>
      <c r="E13" s="12"/>
      <c r="F13" s="12"/>
      <c r="G13" s="17">
        <v>6</v>
      </c>
    </row>
    <row r="14" spans="1:7">
      <c r="A14" s="18" t="s">
        <v>31</v>
      </c>
      <c r="B14" s="9" t="s">
        <v>32</v>
      </c>
      <c r="C14" s="10" t="s">
        <v>33</v>
      </c>
      <c r="D14" s="9" t="s">
        <v>34</v>
      </c>
      <c r="E14" s="12"/>
      <c r="F14" s="12"/>
      <c r="G14" s="17">
        <v>6</v>
      </c>
    </row>
    <row r="15" spans="1:7">
      <c r="A15" s="18" t="s">
        <v>35</v>
      </c>
      <c r="B15" s="18" t="s">
        <v>36</v>
      </c>
      <c r="C15" s="19" t="s">
        <v>37</v>
      </c>
      <c r="D15" s="18" t="s">
        <v>29</v>
      </c>
      <c r="E15" s="12"/>
      <c r="F15" s="12"/>
      <c r="G15" s="17">
        <v>0.75</v>
      </c>
    </row>
    <row r="16" ht="25.5" spans="1:7">
      <c r="A16" s="18" t="s">
        <v>38</v>
      </c>
      <c r="B16" s="9" t="s">
        <v>36</v>
      </c>
      <c r="C16" s="10" t="s">
        <v>39</v>
      </c>
      <c r="D16" s="9" t="s">
        <v>40</v>
      </c>
      <c r="E16" s="12"/>
      <c r="F16" s="12"/>
      <c r="G16" s="17">
        <v>5</v>
      </c>
    </row>
    <row r="17" ht="25.5" spans="1:7">
      <c r="A17" s="9" t="s">
        <v>41</v>
      </c>
      <c r="B17" s="9" t="s">
        <v>42</v>
      </c>
      <c r="C17" s="10" t="s">
        <v>43</v>
      </c>
      <c r="D17" s="11"/>
      <c r="E17" s="12"/>
      <c r="F17" s="12"/>
      <c r="G17" s="17">
        <v>0.75</v>
      </c>
    </row>
    <row r="18" spans="1:7">
      <c r="A18" s="18" t="s">
        <v>44</v>
      </c>
      <c r="B18" s="18" t="s">
        <v>45</v>
      </c>
      <c r="C18" s="19" t="s">
        <v>46</v>
      </c>
      <c r="D18" s="22"/>
      <c r="E18" s="12"/>
      <c r="F18" s="12"/>
      <c r="G18" s="17">
        <v>1</v>
      </c>
    </row>
    <row r="19" spans="1:7">
      <c r="A19" s="18" t="s">
        <v>47</v>
      </c>
      <c r="B19" s="9" t="s">
        <v>48</v>
      </c>
      <c r="C19" s="10" t="s">
        <v>49</v>
      </c>
      <c r="D19" s="11"/>
      <c r="E19" s="12"/>
      <c r="F19" s="12"/>
      <c r="G19" s="17">
        <v>2.25</v>
      </c>
    </row>
    <row r="20" spans="1:7">
      <c r="A20" s="18" t="s">
        <v>50</v>
      </c>
      <c r="B20" s="9" t="s">
        <v>51</v>
      </c>
      <c r="C20" s="10" t="s">
        <v>52</v>
      </c>
      <c r="D20" s="11"/>
      <c r="E20" s="12"/>
      <c r="F20" s="12"/>
      <c r="G20" s="17">
        <v>0.75</v>
      </c>
    </row>
    <row r="21" spans="1:7">
      <c r="A21" s="18" t="s">
        <v>53</v>
      </c>
      <c r="B21" s="9" t="s">
        <v>54</v>
      </c>
      <c r="C21" s="10" t="s">
        <v>55</v>
      </c>
      <c r="D21" s="11"/>
      <c r="E21" s="12"/>
      <c r="F21" s="12"/>
      <c r="G21" s="17">
        <v>3</v>
      </c>
    </row>
    <row r="22" spans="1:7">
      <c r="A22" s="18" t="s">
        <v>56</v>
      </c>
      <c r="B22" s="9" t="s">
        <v>57</v>
      </c>
      <c r="C22" s="10" t="s">
        <v>58</v>
      </c>
      <c r="D22" s="9" t="s">
        <v>30</v>
      </c>
      <c r="E22" s="12"/>
      <c r="F22" s="12"/>
      <c r="G22" s="17">
        <v>3.5</v>
      </c>
    </row>
    <row r="23" spans="1:7">
      <c r="A23" s="18" t="s">
        <v>59</v>
      </c>
      <c r="B23" s="9" t="s">
        <v>60</v>
      </c>
      <c r="C23" s="10" t="s">
        <v>61</v>
      </c>
      <c r="D23" s="9" t="s">
        <v>30</v>
      </c>
      <c r="E23" s="12"/>
      <c r="F23" s="12"/>
      <c r="G23" s="17">
        <f>IF(G1="外资",0.75,0)</f>
        <v>0.75</v>
      </c>
    </row>
    <row r="24" spans="1:7">
      <c r="A24" s="18" t="s">
        <v>62</v>
      </c>
      <c r="B24" s="9" t="s">
        <v>63</v>
      </c>
      <c r="C24" s="10" t="s">
        <v>64</v>
      </c>
      <c r="D24" s="9" t="s">
        <v>65</v>
      </c>
      <c r="E24" s="12"/>
      <c r="F24" s="12"/>
      <c r="G24" s="17">
        <v>6</v>
      </c>
    </row>
    <row r="25" spans="1:7">
      <c r="A25" s="18" t="s">
        <v>66</v>
      </c>
      <c r="B25" s="9" t="s">
        <v>67</v>
      </c>
      <c r="C25" s="10" t="s">
        <v>68</v>
      </c>
      <c r="D25" s="9" t="s">
        <v>65</v>
      </c>
      <c r="E25" s="12"/>
      <c r="F25" s="12"/>
      <c r="G25" s="17">
        <v>0.75</v>
      </c>
    </row>
    <row r="26" spans="1:7">
      <c r="A26" s="18" t="s">
        <v>69</v>
      </c>
      <c r="B26" s="9" t="s">
        <v>70</v>
      </c>
      <c r="C26" s="10" t="s">
        <v>71</v>
      </c>
      <c r="D26" s="20"/>
      <c r="E26" s="12"/>
      <c r="F26" s="12"/>
      <c r="G26" s="17">
        <v>0.75</v>
      </c>
    </row>
    <row r="27" spans="1:7">
      <c r="A27" s="18" t="s">
        <v>72</v>
      </c>
      <c r="B27" s="18" t="s">
        <v>73</v>
      </c>
      <c r="C27" s="19" t="s">
        <v>74</v>
      </c>
      <c r="D27" s="22"/>
      <c r="E27" s="12"/>
      <c r="F27" s="12"/>
      <c r="G27" s="17">
        <v>1</v>
      </c>
    </row>
    <row r="28" spans="1:7">
      <c r="A28" s="18" t="s">
        <v>75</v>
      </c>
      <c r="B28" s="18" t="s">
        <v>76</v>
      </c>
      <c r="C28" s="19" t="s">
        <v>77</v>
      </c>
      <c r="D28" s="22"/>
      <c r="E28" s="12"/>
      <c r="F28" s="12"/>
      <c r="G28" s="17">
        <v>0.75</v>
      </c>
    </row>
    <row r="29" spans="1:7">
      <c r="A29" s="18" t="s">
        <v>78</v>
      </c>
      <c r="B29" s="18" t="s">
        <v>79</v>
      </c>
      <c r="C29" s="19" t="s">
        <v>80</v>
      </c>
      <c r="D29" s="22"/>
      <c r="E29" s="12"/>
      <c r="F29" s="12"/>
      <c r="G29" s="17">
        <v>3</v>
      </c>
    </row>
    <row r="30" spans="1:7">
      <c r="A30" s="18" t="s">
        <v>81</v>
      </c>
      <c r="B30" s="9" t="s">
        <v>82</v>
      </c>
      <c r="C30" s="10" t="s">
        <v>83</v>
      </c>
      <c r="D30" s="20"/>
      <c r="E30" s="12"/>
      <c r="F30" s="12"/>
      <c r="G30" s="17">
        <v>3</v>
      </c>
    </row>
    <row r="31" spans="1:7">
      <c r="A31" s="18" t="s">
        <v>84</v>
      </c>
      <c r="B31" s="18" t="s">
        <v>85</v>
      </c>
      <c r="C31" s="19" t="s">
        <v>86</v>
      </c>
      <c r="D31" s="22"/>
      <c r="E31" s="12"/>
      <c r="F31" s="12"/>
      <c r="G31" s="17">
        <v>3</v>
      </c>
    </row>
    <row r="32" ht="25.5" spans="1:7">
      <c r="A32" s="18" t="s">
        <v>87</v>
      </c>
      <c r="B32" s="18" t="s">
        <v>88</v>
      </c>
      <c r="C32" s="19" t="s">
        <v>89</v>
      </c>
      <c r="D32" s="24"/>
      <c r="E32" s="12"/>
      <c r="F32" s="12"/>
      <c r="G32" s="17">
        <f>IF(G1="外资",3,0)</f>
        <v>3</v>
      </c>
    </row>
    <row r="33" spans="1:7">
      <c r="A33" s="18" t="s">
        <v>90</v>
      </c>
      <c r="B33" s="18" t="s">
        <v>91</v>
      </c>
      <c r="C33" s="19" t="s">
        <v>92</v>
      </c>
      <c r="D33" s="18" t="s">
        <v>30</v>
      </c>
      <c r="E33" s="12"/>
      <c r="F33" s="12"/>
      <c r="G33" s="17">
        <v>3</v>
      </c>
    </row>
    <row r="34" spans="1:7">
      <c r="A34" s="21" t="s">
        <v>93</v>
      </c>
      <c r="B34" s="21" t="s">
        <v>94</v>
      </c>
      <c r="C34" s="25" t="s">
        <v>95</v>
      </c>
      <c r="D34" s="18" t="s">
        <v>96</v>
      </c>
      <c r="E34" s="12"/>
      <c r="F34" s="12"/>
      <c r="G34" s="17">
        <v>3</v>
      </c>
    </row>
    <row r="35" spans="1:7">
      <c r="A35" s="23"/>
      <c r="B35" s="23"/>
      <c r="C35" s="26"/>
      <c r="D35" s="18" t="s">
        <v>97</v>
      </c>
      <c r="E35" s="12"/>
      <c r="F35" s="12"/>
      <c r="G35" s="17">
        <v>3</v>
      </c>
    </row>
    <row r="36" spans="1:7">
      <c r="A36" s="18" t="s">
        <v>98</v>
      </c>
      <c r="B36" s="18" t="s">
        <v>99</v>
      </c>
      <c r="C36" s="19" t="s">
        <v>100</v>
      </c>
      <c r="D36" s="22"/>
      <c r="E36" s="12"/>
      <c r="F36" s="12"/>
      <c r="G36" s="17">
        <v>3</v>
      </c>
    </row>
    <row r="37" spans="1:7">
      <c r="A37" s="18" t="s">
        <v>101</v>
      </c>
      <c r="B37" s="18" t="s">
        <v>102</v>
      </c>
      <c r="C37" s="19" t="s">
        <v>103</v>
      </c>
      <c r="D37" s="18" t="s">
        <v>104</v>
      </c>
      <c r="E37" s="12"/>
      <c r="F37" s="12"/>
      <c r="G37" s="17">
        <v>3</v>
      </c>
    </row>
    <row r="38" spans="1:7">
      <c r="A38" s="18" t="s">
        <v>105</v>
      </c>
      <c r="B38" s="18" t="s">
        <v>106</v>
      </c>
      <c r="C38" s="19" t="s">
        <v>107</v>
      </c>
      <c r="D38" s="24"/>
      <c r="E38" s="12"/>
      <c r="F38" s="12"/>
      <c r="G38" s="17">
        <v>3</v>
      </c>
    </row>
    <row r="39" ht="25.5" spans="1:7">
      <c r="A39" s="21" t="s">
        <v>108</v>
      </c>
      <c r="B39" s="27" t="s">
        <v>109</v>
      </c>
      <c r="C39" s="28" t="s">
        <v>110</v>
      </c>
      <c r="D39" s="9" t="s">
        <v>111</v>
      </c>
      <c r="E39" s="12"/>
      <c r="F39" s="29"/>
      <c r="G39" s="17">
        <v>5</v>
      </c>
    </row>
    <row r="40" ht="15.75" customHeight="1" spans="1:7">
      <c r="A40" s="30"/>
      <c r="B40" s="31"/>
      <c r="C40" s="32"/>
      <c r="D40" s="18" t="s">
        <v>112</v>
      </c>
      <c r="E40" s="12"/>
      <c r="F40" s="33"/>
      <c r="G40" s="17">
        <v>1.5</v>
      </c>
    </row>
    <row r="41" spans="1:7">
      <c r="A41" s="30"/>
      <c r="B41" s="31"/>
      <c r="C41" s="32"/>
      <c r="D41" s="18" t="s">
        <v>113</v>
      </c>
      <c r="E41" s="12"/>
      <c r="F41" s="33"/>
      <c r="G41" s="17">
        <v>3</v>
      </c>
    </row>
    <row r="42" spans="1:7">
      <c r="A42" s="30"/>
      <c r="B42" s="31"/>
      <c r="C42" s="32"/>
      <c r="D42" s="18" t="s">
        <v>114</v>
      </c>
      <c r="E42" s="12"/>
      <c r="F42" s="33"/>
      <c r="G42" s="17">
        <v>3</v>
      </c>
    </row>
    <row r="43" spans="1:7">
      <c r="A43" s="30"/>
      <c r="B43" s="34"/>
      <c r="C43" s="35"/>
      <c r="D43" s="18" t="s">
        <v>115</v>
      </c>
      <c r="E43" s="12"/>
      <c r="F43" s="36"/>
      <c r="G43" s="17">
        <v>1.5</v>
      </c>
    </row>
    <row r="44" spans="1:7">
      <c r="A44" s="30"/>
      <c r="B44" s="21" t="s">
        <v>116</v>
      </c>
      <c r="C44" s="25" t="s">
        <v>117</v>
      </c>
      <c r="D44" s="18" t="s">
        <v>118</v>
      </c>
      <c r="E44" s="12"/>
      <c r="F44" s="29"/>
      <c r="G44" s="17">
        <v>0.75</v>
      </c>
    </row>
    <row r="45" spans="1:7">
      <c r="A45" s="30"/>
      <c r="B45" s="30"/>
      <c r="C45" s="37"/>
      <c r="D45" s="18" t="s">
        <v>112</v>
      </c>
      <c r="E45" s="12"/>
      <c r="F45" s="33"/>
      <c r="G45" s="17">
        <v>0.75</v>
      </c>
    </row>
    <row r="46" spans="1:7">
      <c r="A46" s="23"/>
      <c r="B46" s="23"/>
      <c r="C46" s="26"/>
      <c r="D46" s="18" t="s">
        <v>114</v>
      </c>
      <c r="E46" s="12"/>
      <c r="F46" s="36"/>
      <c r="G46" s="17">
        <v>0.75</v>
      </c>
    </row>
    <row r="47" spans="1:7">
      <c r="A47" s="18" t="s">
        <v>119</v>
      </c>
      <c r="B47" s="18" t="s">
        <v>120</v>
      </c>
      <c r="C47" s="19" t="s">
        <v>121</v>
      </c>
      <c r="D47" s="22"/>
      <c r="E47" s="12"/>
      <c r="F47" s="12"/>
      <c r="G47" s="17">
        <v>0.75</v>
      </c>
    </row>
    <row r="48" spans="1:7">
      <c r="A48" s="18" t="s">
        <v>122</v>
      </c>
      <c r="B48" s="18" t="s">
        <v>123</v>
      </c>
      <c r="C48" s="19" t="s">
        <v>124</v>
      </c>
      <c r="D48" s="22"/>
      <c r="E48" s="12"/>
      <c r="F48" s="12"/>
      <c r="G48" s="17">
        <v>0.75</v>
      </c>
    </row>
    <row r="49" spans="1:7">
      <c r="A49" s="21" t="s">
        <v>125</v>
      </c>
      <c r="B49" s="9" t="s">
        <v>126</v>
      </c>
      <c r="C49" s="28" t="s">
        <v>127</v>
      </c>
      <c r="D49" s="22"/>
      <c r="E49" s="12"/>
      <c r="F49" s="12"/>
      <c r="G49" s="17">
        <v>3</v>
      </c>
    </row>
    <row r="50" spans="1:7">
      <c r="A50" s="23"/>
      <c r="B50" s="9" t="s">
        <v>128</v>
      </c>
      <c r="C50" s="35"/>
      <c r="D50" s="22"/>
      <c r="E50" s="12"/>
      <c r="F50" s="12"/>
      <c r="G50" s="17">
        <v>4</v>
      </c>
    </row>
    <row r="51" spans="1:7">
      <c r="A51" s="18" t="s">
        <v>129</v>
      </c>
      <c r="B51" s="18" t="s">
        <v>130</v>
      </c>
      <c r="C51" s="19" t="s">
        <v>131</v>
      </c>
      <c r="D51" s="22"/>
      <c r="E51" s="12"/>
      <c r="F51" s="12"/>
      <c r="G51" s="17">
        <v>3</v>
      </c>
    </row>
    <row r="52" spans="1:7">
      <c r="A52" s="18" t="s">
        <v>132</v>
      </c>
      <c r="B52" s="18" t="s">
        <v>133</v>
      </c>
      <c r="C52" s="19" t="s">
        <v>134</v>
      </c>
      <c r="D52" s="22"/>
      <c r="E52" s="12"/>
      <c r="F52" s="12"/>
      <c r="G52" s="17">
        <v>3</v>
      </c>
    </row>
    <row r="53" spans="1:7">
      <c r="A53" s="18" t="s">
        <v>135</v>
      </c>
      <c r="B53" s="18" t="s">
        <v>136</v>
      </c>
      <c r="C53" s="19" t="s">
        <v>137</v>
      </c>
      <c r="D53" s="22"/>
      <c r="E53" s="12"/>
      <c r="F53" s="12"/>
      <c r="G53" s="17">
        <v>2.5</v>
      </c>
    </row>
    <row r="54" spans="1:7">
      <c r="A54" s="21" t="s">
        <v>138</v>
      </c>
      <c r="B54" s="27" t="s">
        <v>139</v>
      </c>
      <c r="C54" s="28" t="s">
        <v>140</v>
      </c>
      <c r="D54" s="9" t="s">
        <v>141</v>
      </c>
      <c r="E54" s="12"/>
      <c r="F54" s="29"/>
      <c r="G54" s="17">
        <v>6</v>
      </c>
    </row>
    <row r="55" spans="1:7">
      <c r="A55" s="30"/>
      <c r="B55" s="31"/>
      <c r="C55" s="32"/>
      <c r="D55" s="9" t="s">
        <v>142</v>
      </c>
      <c r="E55" s="12"/>
      <c r="F55" s="33"/>
      <c r="G55" s="17">
        <v>3</v>
      </c>
    </row>
    <row r="56" spans="1:7">
      <c r="A56" s="23"/>
      <c r="B56" s="34"/>
      <c r="C56" s="35"/>
      <c r="D56" s="9" t="s">
        <v>143</v>
      </c>
      <c r="E56" s="12"/>
      <c r="F56" s="36"/>
      <c r="G56" s="17">
        <v>0.75</v>
      </c>
    </row>
    <row r="57" spans="1:7">
      <c r="A57" s="21" t="s">
        <v>144</v>
      </c>
      <c r="B57" s="18" t="s">
        <v>145</v>
      </c>
      <c r="C57" s="19" t="s">
        <v>146</v>
      </c>
      <c r="D57" s="22"/>
      <c r="E57" s="12"/>
      <c r="F57" s="12"/>
      <c r="G57" s="17">
        <v>2</v>
      </c>
    </row>
    <row r="58" spans="1:7">
      <c r="A58" s="23"/>
      <c r="B58" s="18" t="s">
        <v>147</v>
      </c>
      <c r="C58" s="19" t="s">
        <v>148</v>
      </c>
      <c r="D58" s="22"/>
      <c r="E58" s="12"/>
      <c r="F58" s="12"/>
      <c r="G58" s="17">
        <v>0.75</v>
      </c>
    </row>
    <row r="59" spans="1:7">
      <c r="A59" s="18" t="s">
        <v>149</v>
      </c>
      <c r="B59" s="9" t="s">
        <v>150</v>
      </c>
      <c r="C59" s="10" t="s">
        <v>151</v>
      </c>
      <c r="D59" s="20"/>
      <c r="E59" s="12"/>
      <c r="F59" s="12"/>
      <c r="G59" s="17">
        <v>3</v>
      </c>
    </row>
    <row r="60" spans="1:7">
      <c r="A60" s="18" t="s">
        <v>152</v>
      </c>
      <c r="B60" s="18" t="s">
        <v>153</v>
      </c>
      <c r="C60" s="19" t="s">
        <v>154</v>
      </c>
      <c r="D60" s="22"/>
      <c r="E60" s="12"/>
      <c r="F60" s="12"/>
      <c r="G60" s="17">
        <v>3</v>
      </c>
    </row>
    <row r="61" ht="38.25" spans="1:7">
      <c r="A61" s="21" t="s">
        <v>155</v>
      </c>
      <c r="B61" s="21" t="s">
        <v>156</v>
      </c>
      <c r="C61" s="25" t="s">
        <v>157</v>
      </c>
      <c r="D61" s="18" t="s">
        <v>158</v>
      </c>
      <c r="E61" s="12"/>
      <c r="F61" s="12"/>
      <c r="G61" s="17">
        <f>IF(G1="外资",1.5,0)</f>
        <v>1.5</v>
      </c>
    </row>
    <row r="62" spans="1:7">
      <c r="A62" s="23"/>
      <c r="B62" s="23"/>
      <c r="C62" s="26"/>
      <c r="D62" s="18" t="s">
        <v>159</v>
      </c>
      <c r="E62" s="12"/>
      <c r="F62" s="12"/>
      <c r="G62" s="17">
        <f>IF(G1="外资",3,0)</f>
        <v>3</v>
      </c>
    </row>
    <row r="63" spans="1:7">
      <c r="A63" s="18" t="s">
        <v>160</v>
      </c>
      <c r="B63" s="18" t="s">
        <v>161</v>
      </c>
      <c r="C63" s="19" t="s">
        <v>162</v>
      </c>
      <c r="D63" s="22"/>
      <c r="E63" s="12"/>
      <c r="F63" s="12"/>
      <c r="G63" s="17">
        <v>6</v>
      </c>
    </row>
    <row r="64" spans="1:7">
      <c r="A64" s="18" t="s">
        <v>163</v>
      </c>
      <c r="B64" s="18" t="s">
        <v>164</v>
      </c>
      <c r="C64" s="19" t="s">
        <v>165</v>
      </c>
      <c r="D64" s="22"/>
      <c r="E64" s="12"/>
      <c r="F64" s="12"/>
      <c r="G64" s="17">
        <v>6</v>
      </c>
    </row>
    <row r="65" ht="25.5" spans="1:7">
      <c r="A65" s="21" t="s">
        <v>166</v>
      </c>
      <c r="B65" s="21" t="s">
        <v>167</v>
      </c>
      <c r="C65" s="25" t="s">
        <v>168</v>
      </c>
      <c r="D65" s="18" t="s">
        <v>169</v>
      </c>
      <c r="E65" s="12"/>
      <c r="F65" s="29"/>
      <c r="G65" s="17">
        <v>6</v>
      </c>
    </row>
    <row r="66" spans="1:7">
      <c r="A66" s="23"/>
      <c r="B66" s="23"/>
      <c r="C66" s="26"/>
      <c r="D66" s="18" t="s">
        <v>170</v>
      </c>
      <c r="E66" s="12"/>
      <c r="F66" s="36"/>
      <c r="G66" s="17">
        <v>2</v>
      </c>
    </row>
    <row r="67" spans="1:7">
      <c r="A67" s="18" t="s">
        <v>171</v>
      </c>
      <c r="B67" s="18" t="s">
        <v>172</v>
      </c>
      <c r="C67" s="19" t="s">
        <v>173</v>
      </c>
      <c r="D67" s="24"/>
      <c r="E67" s="12"/>
      <c r="F67" s="12"/>
      <c r="G67" s="17">
        <v>3</v>
      </c>
    </row>
    <row r="68" spans="1:7">
      <c r="A68" s="18" t="s">
        <v>174</v>
      </c>
      <c r="B68" s="18" t="s">
        <v>175</v>
      </c>
      <c r="C68" s="19" t="s">
        <v>176</v>
      </c>
      <c r="D68" s="22"/>
      <c r="E68" s="12"/>
      <c r="F68" s="12"/>
      <c r="G68" s="17">
        <v>3</v>
      </c>
    </row>
    <row r="69" spans="1:7">
      <c r="A69" s="9" t="s">
        <v>177</v>
      </c>
      <c r="B69" s="9" t="s">
        <v>178</v>
      </c>
      <c r="C69" s="10" t="s">
        <v>179</v>
      </c>
      <c r="D69" s="11"/>
      <c r="E69" s="12"/>
      <c r="F69" s="12"/>
      <c r="G69" s="17">
        <v>3</v>
      </c>
    </row>
    <row r="70" ht="25.5" spans="1:7">
      <c r="A70" s="9" t="s">
        <v>180</v>
      </c>
      <c r="B70" s="9" t="s">
        <v>181</v>
      </c>
      <c r="C70" s="10" t="s">
        <v>182</v>
      </c>
      <c r="D70" s="11"/>
      <c r="E70" s="12"/>
      <c r="F70" s="12"/>
      <c r="G70" s="17">
        <f>IF(G1="外资",3,0)</f>
        <v>3</v>
      </c>
    </row>
    <row r="71" spans="1:7">
      <c r="A71" s="18" t="s">
        <v>183</v>
      </c>
      <c r="B71" s="9" t="s">
        <v>184</v>
      </c>
      <c r="C71" s="10" t="s">
        <v>185</v>
      </c>
      <c r="D71" s="20"/>
      <c r="E71" s="12"/>
      <c r="F71" s="12"/>
      <c r="G71" s="17">
        <v>3</v>
      </c>
    </row>
    <row r="72" spans="1:7">
      <c r="A72" s="18" t="s">
        <v>186</v>
      </c>
      <c r="B72" s="9" t="s">
        <v>187</v>
      </c>
      <c r="C72" s="10" t="s">
        <v>188</v>
      </c>
      <c r="D72" s="20"/>
      <c r="E72" s="12"/>
      <c r="F72" s="12"/>
      <c r="G72" s="17">
        <v>3</v>
      </c>
    </row>
    <row r="73" spans="1:7">
      <c r="A73" s="18" t="s">
        <v>189</v>
      </c>
      <c r="B73" s="18" t="s">
        <v>190</v>
      </c>
      <c r="C73" s="19" t="s">
        <v>191</v>
      </c>
      <c r="D73" s="22"/>
      <c r="E73" s="12"/>
      <c r="F73" s="12"/>
      <c r="G73" s="17">
        <v>1.25</v>
      </c>
    </row>
    <row r="74" ht="25.5" spans="1:7">
      <c r="A74" s="18" t="s">
        <v>192</v>
      </c>
      <c r="B74" s="18" t="s">
        <v>193</v>
      </c>
      <c r="C74" s="19" t="s">
        <v>194</v>
      </c>
      <c r="D74" s="22"/>
      <c r="E74" s="12"/>
      <c r="F74" s="12"/>
      <c r="G74" s="17">
        <v>0.75</v>
      </c>
    </row>
    <row r="75" ht="25.5" spans="1:7">
      <c r="A75" s="18" t="s">
        <v>195</v>
      </c>
      <c r="B75" s="18" t="s">
        <v>196</v>
      </c>
      <c r="C75" s="19" t="s">
        <v>197</v>
      </c>
      <c r="D75" s="22"/>
      <c r="E75" s="12"/>
      <c r="F75" s="12"/>
      <c r="G75" s="17">
        <v>0.75</v>
      </c>
    </row>
    <row r="76" spans="1:7">
      <c r="A76" s="18" t="s">
        <v>198</v>
      </c>
      <c r="B76" s="18" t="s">
        <v>199</v>
      </c>
      <c r="C76" s="19" t="s">
        <v>200</v>
      </c>
      <c r="D76" s="22"/>
      <c r="E76" s="12"/>
      <c r="F76" s="12"/>
      <c r="G76" s="17">
        <v>3</v>
      </c>
    </row>
    <row r="77" spans="1:7">
      <c r="A77" s="18" t="s">
        <v>201</v>
      </c>
      <c r="B77" s="18" t="s">
        <v>202</v>
      </c>
      <c r="C77" s="19" t="s">
        <v>203</v>
      </c>
      <c r="D77" s="22"/>
      <c r="E77" s="12"/>
      <c r="F77" s="12"/>
      <c r="G77" s="17">
        <v>3</v>
      </c>
    </row>
    <row r="78" spans="1:7">
      <c r="A78" s="18" t="s">
        <v>204</v>
      </c>
      <c r="B78" s="18" t="s">
        <v>205</v>
      </c>
      <c r="C78" s="19" t="s">
        <v>206</v>
      </c>
      <c r="D78" s="22"/>
      <c r="E78" s="12"/>
      <c r="F78" s="12"/>
      <c r="G78" s="17">
        <v>0.75</v>
      </c>
    </row>
    <row r="79" spans="1:7">
      <c r="A79" s="18" t="s">
        <v>207</v>
      </c>
      <c r="B79" s="18" t="s">
        <v>208</v>
      </c>
      <c r="C79" s="19" t="s">
        <v>209</v>
      </c>
      <c r="D79" s="22"/>
      <c r="E79" s="12"/>
      <c r="F79" s="12"/>
      <c r="G79" s="17">
        <v>6</v>
      </c>
    </row>
    <row r="80" spans="1:7">
      <c r="A80" s="18" t="s">
        <v>210</v>
      </c>
      <c r="B80" s="18" t="s">
        <v>211</v>
      </c>
      <c r="C80" s="19" t="s">
        <v>212</v>
      </c>
      <c r="D80" s="18" t="s">
        <v>30</v>
      </c>
      <c r="E80" s="12"/>
      <c r="F80" s="12"/>
      <c r="G80" s="17">
        <v>1.75</v>
      </c>
    </row>
    <row r="81" spans="1:7">
      <c r="A81" s="18" t="s">
        <v>213</v>
      </c>
      <c r="B81" s="18" t="s">
        <v>214</v>
      </c>
      <c r="C81" s="19" t="s">
        <v>215</v>
      </c>
      <c r="D81" s="22"/>
      <c r="E81" s="12"/>
      <c r="F81" s="12"/>
      <c r="G81" s="17">
        <v>6</v>
      </c>
    </row>
    <row r="82" spans="1:7">
      <c r="A82" s="18" t="s">
        <v>216</v>
      </c>
      <c r="B82" s="18" t="s">
        <v>217</v>
      </c>
      <c r="C82" s="19" t="s">
        <v>218</v>
      </c>
      <c r="D82" s="22"/>
      <c r="E82" s="12"/>
      <c r="F82" s="12"/>
      <c r="G82" s="17">
        <v>6</v>
      </c>
    </row>
    <row r="83" spans="1:7">
      <c r="A83" s="18" t="s">
        <v>219</v>
      </c>
      <c r="B83" s="18" t="s">
        <v>220</v>
      </c>
      <c r="C83" s="19" t="s">
        <v>221</v>
      </c>
      <c r="D83" s="18" t="s">
        <v>30</v>
      </c>
      <c r="E83" s="12"/>
      <c r="F83" s="12"/>
      <c r="G83" s="17">
        <v>3</v>
      </c>
    </row>
    <row r="84" spans="1:7">
      <c r="A84" s="21" t="s">
        <v>222</v>
      </c>
      <c r="B84" s="18" t="s">
        <v>223</v>
      </c>
      <c r="C84" s="25" t="s">
        <v>224</v>
      </c>
      <c r="D84" s="18" t="s">
        <v>225</v>
      </c>
      <c r="E84" s="12"/>
      <c r="F84" s="12"/>
      <c r="G84" s="17">
        <v>3</v>
      </c>
    </row>
    <row r="85" spans="1:7">
      <c r="A85" s="23"/>
      <c r="B85" s="18" t="s">
        <v>226</v>
      </c>
      <c r="C85" s="26"/>
      <c r="D85" s="18" t="s">
        <v>227</v>
      </c>
      <c r="E85" s="12"/>
      <c r="F85" s="12"/>
      <c r="G85" s="17">
        <v>6</v>
      </c>
    </row>
    <row r="86" spans="1:7">
      <c r="A86" s="21" t="s">
        <v>228</v>
      </c>
      <c r="B86" s="18" t="s">
        <v>229</v>
      </c>
      <c r="C86" s="19" t="s">
        <v>230</v>
      </c>
      <c r="D86" s="18"/>
      <c r="E86" s="12"/>
      <c r="F86" s="12"/>
      <c r="G86" s="17">
        <v>3</v>
      </c>
    </row>
    <row r="87" ht="15.75" customHeight="1" spans="1:7">
      <c r="A87" s="30"/>
      <c r="B87" s="18" t="s">
        <v>231</v>
      </c>
      <c r="C87" s="19" t="s">
        <v>232</v>
      </c>
      <c r="D87" s="18"/>
      <c r="E87" s="12"/>
      <c r="F87" s="12"/>
      <c r="G87" s="17">
        <v>3</v>
      </c>
    </row>
    <row r="88" spans="1:7">
      <c r="A88" s="30"/>
      <c r="B88" s="18" t="s">
        <v>233</v>
      </c>
      <c r="C88" s="19" t="s">
        <v>234</v>
      </c>
      <c r="D88" s="18" t="s">
        <v>30</v>
      </c>
      <c r="E88" s="12"/>
      <c r="F88" s="12"/>
      <c r="G88" s="17">
        <v>3</v>
      </c>
    </row>
    <row r="89" spans="1:7">
      <c r="A89" s="30"/>
      <c r="B89" s="18" t="s">
        <v>235</v>
      </c>
      <c r="C89" s="19" t="s">
        <v>236</v>
      </c>
      <c r="D89" s="18" t="s">
        <v>30</v>
      </c>
      <c r="E89" s="12"/>
      <c r="F89" s="12"/>
      <c r="G89" s="17">
        <v>2.5</v>
      </c>
    </row>
    <row r="90" spans="1:7">
      <c r="A90" s="23"/>
      <c r="B90" s="18" t="s">
        <v>237</v>
      </c>
      <c r="C90" s="19" t="s">
        <v>238</v>
      </c>
      <c r="D90" s="18" t="s">
        <v>29</v>
      </c>
      <c r="E90" s="12"/>
      <c r="F90" s="12"/>
      <c r="G90" s="17">
        <v>0.75</v>
      </c>
    </row>
    <row r="91" spans="1:7">
      <c r="A91" s="22"/>
      <c r="B91" s="22"/>
      <c r="C91" s="38"/>
      <c r="D91" s="24" t="s">
        <v>239</v>
      </c>
      <c r="E91" s="24"/>
      <c r="F91" s="24"/>
      <c r="G91" s="39">
        <f>SUM(G6:G90)</f>
        <v>243.75</v>
      </c>
    </row>
    <row r="92" spans="1:7">
      <c r="A92" s="40"/>
      <c r="B92" s="40"/>
      <c r="C92" s="40"/>
      <c r="D92" s="40"/>
      <c r="E92" s="40"/>
      <c r="F92" s="40"/>
      <c r="G92" s="40"/>
    </row>
    <row r="93" spans="1:7">
      <c r="A93" s="41" t="s">
        <v>240</v>
      </c>
      <c r="B93" s="41" t="s">
        <v>241</v>
      </c>
      <c r="C93" s="41" t="s">
        <v>242</v>
      </c>
      <c r="D93" s="41" t="s">
        <v>243</v>
      </c>
      <c r="E93" s="41" t="s">
        <v>244</v>
      </c>
      <c r="F93" s="41" t="s">
        <v>245</v>
      </c>
      <c r="G93" s="42"/>
    </row>
    <row r="94" spans="1:7">
      <c r="A94" s="40" t="s">
        <v>246</v>
      </c>
      <c r="B94" s="43" t="s">
        <v>247</v>
      </c>
      <c r="C94" s="42" t="s">
        <v>248</v>
      </c>
      <c r="D94" s="44"/>
      <c r="E94" s="44"/>
      <c r="F94" s="45"/>
      <c r="G94" s="42"/>
    </row>
    <row r="95" spans="1:7">
      <c r="A95" s="40" t="s">
        <v>249</v>
      </c>
      <c r="B95" s="46"/>
      <c r="C95" s="42" t="s">
        <v>250</v>
      </c>
      <c r="D95" s="44"/>
      <c r="E95" s="44"/>
      <c r="F95" s="45"/>
      <c r="G95" s="42"/>
    </row>
    <row r="96" spans="1:7">
      <c r="A96" s="40" t="s">
        <v>251</v>
      </c>
      <c r="B96" s="47"/>
      <c r="C96" s="42" t="s">
        <v>252</v>
      </c>
      <c r="D96" s="44"/>
      <c r="E96" s="44"/>
      <c r="F96" s="45"/>
      <c r="G96" s="42"/>
    </row>
    <row r="97" ht="40.5" spans="1:7">
      <c r="A97" s="48" t="s">
        <v>253</v>
      </c>
      <c r="B97" s="48" t="s">
        <v>254</v>
      </c>
      <c r="C97" s="49" t="s">
        <v>255</v>
      </c>
      <c r="D97" s="48">
        <f>(G91-27.75)/3*((E94+F94*2)*IF(E95=0,1,0.5)+(E95+F95*2)*IF(E96=0,0.5,0.3)+(E96+F96*2)*0.2)</f>
        <v>0</v>
      </c>
      <c r="E97" s="48"/>
      <c r="F97" s="48"/>
      <c r="G97" s="42"/>
    </row>
    <row r="98" ht="40.5" spans="1:7">
      <c r="A98" s="48" t="s">
        <v>256</v>
      </c>
      <c r="B98" s="48" t="s">
        <v>257</v>
      </c>
      <c r="C98" s="49" t="s">
        <v>258</v>
      </c>
      <c r="D98" s="48">
        <f>SUMPRODUCT(E6:E90,G6:G90)*2/3</f>
        <v>0</v>
      </c>
      <c r="E98" s="48"/>
      <c r="F98" s="48"/>
      <c r="G98" s="42"/>
    </row>
    <row r="99" ht="40.5" spans="1:7">
      <c r="A99" s="48" t="s">
        <v>259</v>
      </c>
      <c r="B99" s="48" t="s">
        <v>260</v>
      </c>
      <c r="C99" s="49" t="s">
        <v>261</v>
      </c>
      <c r="D99" s="48">
        <f>SUMPRODUCT(F6:F90,G6:G90)*0.9</f>
        <v>0</v>
      </c>
      <c r="E99" s="48"/>
      <c r="F99" s="48"/>
      <c r="G99" s="42"/>
    </row>
    <row r="100" ht="26.1" customHeight="1" spans="1:7">
      <c r="A100" s="48" t="s">
        <v>262</v>
      </c>
      <c r="B100" s="48" t="s">
        <v>263</v>
      </c>
      <c r="C100" s="49" t="s">
        <v>264</v>
      </c>
      <c r="D100" s="48">
        <f>SUM(D97:F99)</f>
        <v>0</v>
      </c>
      <c r="E100" s="48"/>
      <c r="F100" s="48"/>
      <c r="G100" s="42"/>
    </row>
    <row r="101" ht="145" customHeight="1" spans="1:7">
      <c r="A101" s="50" t="s">
        <v>265</v>
      </c>
      <c r="B101" s="51" t="s">
        <v>266</v>
      </c>
      <c r="C101" s="52"/>
      <c r="D101" s="52"/>
      <c r="E101" s="52"/>
      <c r="F101" s="52"/>
      <c r="G101" s="52"/>
    </row>
    <row r="103" ht="168" customHeight="1" spans="1:7">
      <c r="A103" s="53" t="s">
        <v>267</v>
      </c>
      <c r="B103" s="54"/>
      <c r="C103" s="54"/>
      <c r="D103" s="54"/>
      <c r="E103" s="54"/>
      <c r="F103" s="54"/>
      <c r="G103" s="54"/>
    </row>
  </sheetData>
  <sheetProtection password="C889" sheet="1" objects="1"/>
  <protectedRanges>
    <protectedRange sqref="D94:F96" name="区域2"/>
    <protectedRange sqref="E6:F90" name="区域1"/>
    <protectedRange sqref="G1" name="区域3"/>
  </protectedRanges>
  <mergeCells count="46">
    <mergeCell ref="A2:G2"/>
    <mergeCell ref="D91:F91"/>
    <mergeCell ref="A92:G92"/>
    <mergeCell ref="D97:F97"/>
    <mergeCell ref="D98:F98"/>
    <mergeCell ref="D99:F99"/>
    <mergeCell ref="D100:F100"/>
    <mergeCell ref="B101:G101"/>
    <mergeCell ref="A103:G103"/>
    <mergeCell ref="A3:A5"/>
    <mergeCell ref="A10:A11"/>
    <mergeCell ref="A12:A13"/>
    <mergeCell ref="A34:A35"/>
    <mergeCell ref="A39:A46"/>
    <mergeCell ref="A49:A50"/>
    <mergeCell ref="A54:A56"/>
    <mergeCell ref="A57:A58"/>
    <mergeCell ref="A61:A62"/>
    <mergeCell ref="A65:A66"/>
    <mergeCell ref="A84:A85"/>
    <mergeCell ref="A86:A90"/>
    <mergeCell ref="B4:B5"/>
    <mergeCell ref="B34:B35"/>
    <mergeCell ref="B39:B43"/>
    <mergeCell ref="B44:B46"/>
    <mergeCell ref="B54:B56"/>
    <mergeCell ref="B61:B62"/>
    <mergeCell ref="B65:B66"/>
    <mergeCell ref="B94:B96"/>
    <mergeCell ref="C3:C5"/>
    <mergeCell ref="C34:C35"/>
    <mergeCell ref="C39:C43"/>
    <mergeCell ref="C44:C46"/>
    <mergeCell ref="C49:C50"/>
    <mergeCell ref="C54:C56"/>
    <mergeCell ref="C61:C62"/>
    <mergeCell ref="C65:C66"/>
    <mergeCell ref="C84:C85"/>
    <mergeCell ref="D3:D5"/>
    <mergeCell ref="E3:E5"/>
    <mergeCell ref="F3:F5"/>
    <mergeCell ref="F39:F43"/>
    <mergeCell ref="F44:F46"/>
    <mergeCell ref="F54:F56"/>
    <mergeCell ref="F65:F66"/>
    <mergeCell ref="G3:G5"/>
  </mergeCells>
  <dataValidations count="1">
    <dataValidation type="list" allowBlank="1" showInputMessage="1" showErrorMessage="1" sqref="G1">
      <formula1>"外资,中资"</formula1>
    </dataValidation>
  </dataValidations>
  <pageMargins left="0.75" right="0.75" top="1" bottom="1" header="0.5" footer="0.5"/>
  <pageSetup paperSize="9" scale="57" orientation="portrait"/>
  <headerFooter/>
</worksheet>
</file>

<file path=docProps/app.xml><?xml version="1.0" encoding="utf-8"?>
<Properties xmlns="http://schemas.openxmlformats.org/officeDocument/2006/extended-properties" xmlns:vt="http://schemas.openxmlformats.org/officeDocument/2006/docPropsVTypes">
  <Company>King Long</Company>
  <Application>WPS 表格</Application>
  <HeadingPairs>
    <vt:vector size="2" baseType="variant">
      <vt:variant>
        <vt:lpstr>工作表</vt:lpstr>
      </vt:variant>
      <vt:variant>
        <vt:i4>1</vt:i4>
      </vt:variant>
    </vt:vector>
  </HeadingPairs>
  <TitlesOfParts>
    <vt:vector size="1" baseType="lpstr">
      <vt:lpstr>商务报价表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Liyan</dc:creator>
  <cp:lastModifiedBy>Chen Liyan</cp:lastModifiedBy>
  <dcterms:created xsi:type="dcterms:W3CDTF">2025-08-23T07:17:00Z</dcterms:created>
  <dcterms:modified xsi:type="dcterms:W3CDTF">2025-08-27T02:53:34Z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